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Bitacoras Area\2. Archivos Gaby\2022.02.17  IMPLAN Información Financiera Anual (Cuenta Pública) 2021\Archivos datos abiertos Excel\"/>
    </mc:Choice>
  </mc:AlternateContent>
  <bookViews>
    <workbookView xWindow="-120" yWindow="-120" windowWidth="20730" windowHeight="1104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  <definedName name="_xlnm.Print_Area" localSheetId="3">ACT!$A$1:$E$223</definedName>
    <definedName name="_xlnm.Print_Area" localSheetId="10">Conciliacion_Eg!$A$1:$C$43</definedName>
    <definedName name="_xlnm.Print_Area" localSheetId="9">Conciliacion_Ig!$A$1:$C$24</definedName>
    <definedName name="_xlnm.Print_Area" localSheetId="7">EFE!$A$1:$E$115</definedName>
    <definedName name="_xlnm.Print_Area" localSheetId="1">ESF!$A$1:$H$144</definedName>
    <definedName name="_xlnm.Print_Area" localSheetId="11">Memoria!$A$1:$K$50</definedName>
    <definedName name="_xlnm.Print_Area" localSheetId="0">'Notas a los Edos Financieros'!$A$1:$E$53</definedName>
    <definedName name="_xlnm.Print_Titles" localSheetId="3">ACT!$1:$5</definedName>
    <definedName name="_xlnm.Print_Titles" localSheetId="7">EFE!$1:$5</definedName>
    <definedName name="_xlnm.Print_Titles" localSheetId="1">ESF!$1:$5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3" i="62" l="1"/>
  <c r="C103" i="62"/>
  <c r="D102" i="62"/>
  <c r="C102" i="62"/>
  <c r="D96" i="62"/>
  <c r="C96" i="62"/>
  <c r="D61" i="62"/>
  <c r="D48" i="62" s="1"/>
  <c r="D113" i="62" s="1"/>
  <c r="C61" i="62"/>
  <c r="C48" i="62" s="1"/>
  <c r="C113" i="62" s="1"/>
  <c r="D43" i="62"/>
  <c r="C43" i="62"/>
  <c r="D15" i="62"/>
  <c r="C15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59" l="1"/>
  <c r="A1" i="64" s="1"/>
  <c r="A1" i="63" l="1"/>
  <c r="E1" i="62" l="1"/>
  <c r="E2" i="62"/>
  <c r="E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<sst xmlns="http://schemas.openxmlformats.org/spreadsheetml/2006/main" count="974" uniqueCount="679">
  <si>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</si>
  <si>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</si>
  <si>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</si>
  <si>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</si>
  <si>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</si>
  <si>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</si>
  <si>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</si>
  <si>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</si>
  <si>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</si>
  <si>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</si>
  <si>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</si>
  <si>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</si>
  <si>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</si>
  <si>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</si>
  <si>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</si>
  <si>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</si>
  <si>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</si>
  <si>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</si>
  <si>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</si>
  <si>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</si>
  <si>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</si>
  <si>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</si>
  <si>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</si>
  <si>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</si>
  <si>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</si>
  <si>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</si>
  <si>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</si>
  <si>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</si>
  <si>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</si>
  <si>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</si>
  <si>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</si>
  <si>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</si>
  <si>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</si>
  <si>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</si>
  <si>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</si>
  <si>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</si>
  <si>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</si>
  <si>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</si>
  <si>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</si>
  <si>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</si>
  <si>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</si>
  <si>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</si>
  <si>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</si>
  <si>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</si>
  <si>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</si>
  <si>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</si>
  <si>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</si>
  <si>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</si>
  <si>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</si>
  <si>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</si>
  <si>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</si>
  <si>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</si>
  <si>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</si>
  <si>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</si>
  <si>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</si>
  <si>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</si>
  <si>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</si>
  <si>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</si>
  <si>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</si>
  <si>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</si>
  <si>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</si>
  <si>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</si>
  <si>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</si>
  <si>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</si>
  <si>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</si>
  <si>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</si>
  <si>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</si>
  <si>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</si>
  <si>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</si>
  <si>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</si>
  <si>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</si>
  <si>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</si>
  <si>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</si>
  <si>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</si>
  <si>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</si>
  <si>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</si>
  <si>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</si>
  <si>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</si>
  <si>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</si>
  <si>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</si>
  <si>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</si>
  <si>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</si>
  <si>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</si>
  <si>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</si>
  <si>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</si>
  <si>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</si>
  <si>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</si>
  <si>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</si>
  <si>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</si>
  <si>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</si>
  <si>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</si>
  <si>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</si>
  <si>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</si>
  <si>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</si>
  <si>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</si>
  <si>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</si>
  <si>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</si>
  <si>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</si>
  <si>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</si>
  <si>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</si>
  <si>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</si>
  <si>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</si>
  <si>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</si>
  <si>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</si>
  <si>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</si>
  <si>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</si>
  <si>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</si>
  <si>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</si>
  <si>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</si>
  <si>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</si>
  <si>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</si>
  <si>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</si>
  <si>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</si>
  <si>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</si>
  <si>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</si>
  <si>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</si>
  <si>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</si>
  <si>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</si>
  <si>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</si>
  <si>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</si>
  <si>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</si>
  <si>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</si>
  <si>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</si>
  <si>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</si>
  <si>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</si>
  <si>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</si>
  <si>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</si>
  <si>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</si>
  <si>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</si>
  <si>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</si>
  <si>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</si>
  <si>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</si>
  <si>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</si>
  <si>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</si>
  <si>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</si>
  <si>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</si>
  <si>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</si>
  <si>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</si>
  <si>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</si>
  <si>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</si>
  <si>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</si>
  <si>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</si>
  <si>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</si>
  <si>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</si>
  <si>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</si>
  <si>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</si>
  <si>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</si>
  <si>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</si>
  <si>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</si>
  <si>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</si>
  <si>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</si>
  <si>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</si>
  <si>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</si>
  <si>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</si>
  <si>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</si>
  <si>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</si>
  <si>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</si>
  <si>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</si>
  <si>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</si>
  <si>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</si>
  <si>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</si>
  <si>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</si>
  <si>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</si>
  <si>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</si>
  <si>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</si>
  <si>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</si>
  <si>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</si>
  <si>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</si>
  <si>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</si>
  <si>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</si>
  <si>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</si>
  <si>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</si>
  <si>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</si>
  <si>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</si>
  <si>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</si>
  <si>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</si>
  <si>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</si>
  <si>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</si>
  <si>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</si>
  <si>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</si>
  <si>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</si>
  <si>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</si>
  <si>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</si>
  <si>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</si>
  <si>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</si>
  <si>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</si>
  <si>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</si>
  <si>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</si>
  <si>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</si>
  <si>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</si>
  <si>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</si>
  <si>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</si>
  <si>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</si>
  <si>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</si>
  <si>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</si>
  <si>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</si>
  <si>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</si>
  <si>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</si>
  <si>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</si>
  <si>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</si>
  <si>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</si>
  <si>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</si>
  <si>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</si>
  <si>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</si>
  <si>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</si>
  <si>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</si>
  <si>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</si>
  <si>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</si>
  <si>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</si>
  <si>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</si>
  <si>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</si>
  <si>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</si>
  <si>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</si>
  <si>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</si>
  <si>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</si>
  <si>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</si>
  <si>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</si>
  <si>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</si>
  <si>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</si>
  <si>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</si>
  <si>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</si>
  <si>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</si>
  <si>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</si>
  <si>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</si>
  <si>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</si>
  <si>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</si>
  <si>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</si>
  <si>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</si>
  <si>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</si>
  <si>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</si>
  <si>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</si>
  <si>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</si>
  <si>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</si>
  <si>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</si>
  <si>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</si>
  <si>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</si>
  <si>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</si>
  <si>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</si>
  <si>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</si>
  <si>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</si>
  <si>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</si>
  <si>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</si>
  <si>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</si>
  <si>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</si>
  <si>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</si>
  <si>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</si>
  <si>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</si>
  <si>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</si>
  <si>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</si>
  <si>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</si>
  <si>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</si>
  <si>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</si>
  <si>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</si>
  <si>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</si>
  <si>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</si>
  <si>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</si>
  <si>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</si>
  <si>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</si>
  <si>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</si>
  <si>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</si>
  <si>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</si>
  <si>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</si>
  <si>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</si>
  <si>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</si>
  <si>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</si>
  <si>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</si>
  <si>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</si>
  <si>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</si>
  <si>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</si>
  <si>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</si>
  <si>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</si>
  <si>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</si>
  <si>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</si>
  <si>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</si>
  <si>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</si>
  <si>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</si>
  <si>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</si>
  <si>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</si>
  <si>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</si>
  <si>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</si>
  <si>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</si>
  <si>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</si>
  <si>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</si>
  <si>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</si>
  <si>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</si>
  <si>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</si>
  <si>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</si>
  <si>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</si>
  <si>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</si>
  <si>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</si>
  <si>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</si>
  <si>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</si>
  <si>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</si>
  <si>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</si>
  <si>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</si>
  <si>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</si>
  <si>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</si>
  <si>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</si>
  <si>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</si>
  <si>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</si>
  <si>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</si>
  <si>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</si>
  <si>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</si>
  <si>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</si>
  <si>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</si>
  <si>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</si>
  <si>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</si>
  <si>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</si>
  <si>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</si>
  <si>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</si>
  <si>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</si>
  <si>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</si>
  <si>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</si>
  <si>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</si>
  <si>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</si>
  <si>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</si>
  <si>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</si>
  <si>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</si>
  <si>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</si>
  <si>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</si>
  <si>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</si>
  <si>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</si>
  <si>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</si>
  <si>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</si>
  <si>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</si>
  <si>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</si>
  <si>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</si>
  <si>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</si>
  <si>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</si>
  <si>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</si>
  <si>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</si>
  <si>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</si>
  <si>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</si>
  <si>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</si>
  <si>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</si>
  <si>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</si>
  <si>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</si>
  <si>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</si>
  <si>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</si>
  <si>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</si>
  <si>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</si>
  <si>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</si>
  <si>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</si>
  <si>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</si>
  <si>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</si>
  <si>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</si>
  <si>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</si>
  <si>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</si>
  <si>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</si>
  <si>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</si>
  <si>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</si>
  <si>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</si>
  <si>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</si>
  <si>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</si>
  <si>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</si>
  <si>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</si>
  <si>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</si>
  <si>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</si>
  <si>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</si>
  <si>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</si>
  <si>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</si>
  <si>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</si>
  <si>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</si>
  <si>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</si>
  <si>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</si>
  <si>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</si>
  <si>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</si>
  <si>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</si>
  <si>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</si>
  <si>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</si>
  <si>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</si>
  <si>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</si>
  <si>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</si>
  <si>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</si>
  <si>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</si>
  <si>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</si>
  <si>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</si>
  <si>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</si>
  <si>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</si>
  <si>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</si>
  <si>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</si>
  <si>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</si>
  <si>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</si>
  <si>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</si>
  <si>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</si>
  <si>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</si>
  <si>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</si>
  <si>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</si>
  <si>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</si>
  <si>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</si>
  <si>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</si>
  <si>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</si>
  <si>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</si>
  <si>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</si>
  <si>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</si>
  <si>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</si>
  <si>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</si>
  <si>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</si>
  <si>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</si>
  <si>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</si>
  <si>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</si>
  <si>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</si>
  <si>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</si>
  <si>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</si>
  <si>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</si>
  <si>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</si>
  <si>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</si>
  <si>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</si>
  <si>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</si>
  <si>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</si>
  <si>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</si>
  <si>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</si>
  <si>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</si>
  <si>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</si>
  <si>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</si>
  <si>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</si>
  <si>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</si>
  <si>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</si>
  <si>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</si>
  <si>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</si>
  <si>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</si>
  <si>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</si>
  <si>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</si>
  <si>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</si>
  <si>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</si>
  <si>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</si>
  <si>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</si>
  <si>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</si>
  <si>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</si>
  <si>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</si>
  <si>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</si>
  <si>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</si>
  <si>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</si>
  <si>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</si>
  <si>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</si>
  <si>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</si>
  <si>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</si>
  <si>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</si>
  <si>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</si>
  <si>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</si>
  <si>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</si>
  <si>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</si>
  <si>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</si>
  <si>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</si>
  <si>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</si>
  <si>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</si>
  <si>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</si>
  <si>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</si>
  <si>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</si>
  <si>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</si>
  <si>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</si>
  <si>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</si>
  <si>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</si>
  <si>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</si>
  <si>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</si>
  <si>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</si>
  <si>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</si>
  <si>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</si>
  <si>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</si>
  <si>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</si>
  <si>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</si>
  <si>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</si>
  <si>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</si>
  <si>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</si>
  <si>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</si>
  <si>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</si>
  <si>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</si>
  <si>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</si>
  <si>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</si>
  <si>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</si>
  <si>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</si>
  <si>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</si>
  <si>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</si>
  <si>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</si>
  <si>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</si>
  <si>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</si>
  <si>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</si>
  <si>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</si>
  <si>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</si>
  <si>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</si>
  <si>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</si>
  <si>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</si>
  <si>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</si>
  <si>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</si>
  <si>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</si>
  <si>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</si>
  <si>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</si>
  <si>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</si>
  <si>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</si>
  <si>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</si>
  <si>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</si>
  <si>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</si>
  <si>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</si>
  <si>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</si>
  <si>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</si>
  <si>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</si>
  <si>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</si>
  <si>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</si>
  <si>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</si>
  <si>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</si>
  <si>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</si>
  <si>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</si>
  <si>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</si>
  <si>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</si>
  <si>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</si>
  <si>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</si>
  <si>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</si>
  <si>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</si>
  <si>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</si>
  <si>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</si>
  <si>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</si>
  <si>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</si>
  <si>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</si>
  <si>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</si>
  <si>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</si>
  <si>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</si>
  <si>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</si>
  <si>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</si>
  <si>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</si>
  <si>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</si>
  <si>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</si>
  <si>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</si>
  <si>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</si>
  <si>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</si>
  <si>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</si>
  <si>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</si>
  <si>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</si>
  <si>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</si>
  <si>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</si>
  <si>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</si>
  <si>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</si>
  <si>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</si>
  <si>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</si>
  <si>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</si>
  <si>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</si>
  <si>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</si>
  <si>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</si>
  <si>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</si>
  <si>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</si>
  <si>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</si>
  <si>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</si>
  <si>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</si>
  <si>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</si>
  <si>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</si>
  <si>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</si>
  <si>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</si>
  <si>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</si>
  <si>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</si>
  <si>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</si>
  <si>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</si>
  <si>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</si>
  <si>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</si>
  <si>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</si>
  <si>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</si>
  <si>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</si>
  <si>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</si>
  <si>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</si>
  <si>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</si>
  <si>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</si>
  <si>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</si>
  <si>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</si>
  <si>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</si>
  <si>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</si>
  <si>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</si>
  <si>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</si>
  <si>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</si>
  <si>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</si>
  <si>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</si>
  <si>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</si>
  <si>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</si>
  <si>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</si>
  <si>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</si>
  <si>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</si>
  <si>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</si>
  <si>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</si>
  <si>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</si>
  <si>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</si>
  <si>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</si>
  <si>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</si>
  <si>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</si>
  <si>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</si>
  <si>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</si>
  <si>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</si>
  <si>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</si>
  <si>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</si>
  <si>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</si>
  <si>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</si>
  <si>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</si>
  <si>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</si>
  <si>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</si>
  <si>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</si>
  <si>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</si>
  <si>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</si>
  <si>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</si>
  <si>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</si>
  <si>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</si>
  <si>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</si>
  <si>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</si>
  <si>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</si>
  <si>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</si>
  <si>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</si>
  <si>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</si>
  <si>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</si>
  <si>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</si>
  <si>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</si>
  <si>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</si>
  <si>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</si>
  <si>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</si>
  <si>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</si>
  <si>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</si>
  <si>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</si>
  <si>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</si>
  <si>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</si>
  <si>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</si>
  <si>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</si>
  <si>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</si>
  <si>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</si>
  <si>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</si>
  <si>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</si>
  <si>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</si>
  <si>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</si>
  <si>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</si>
  <si>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</si>
  <si>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</si>
  <si>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</si>
  <si>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</si>
  <si>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</si>
  <si>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</si>
  <si>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</si>
  <si>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</si>
  <si>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</si>
  <si>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</si>
  <si>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</si>
  <si>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</si>
  <si>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</si>
  <si>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</si>
  <si>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</si>
  <si>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</si>
  <si>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</si>
  <si>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</si>
  <si>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</si>
  <si>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</si>
  <si>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</si>
  <si>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</si>
  <si>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</si>
  <si>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</si>
  <si>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</si>
  <si>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</si>
  <si>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</si>
  <si>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</si>
  <si>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Anual</t>
  </si>
  <si>
    <t>Instituto Municipal de Planeación</t>
  </si>
  <si>
    <t>Correspondiente del 01 de Enero al 31 de Diciembre de 2021</t>
  </si>
  <si>
    <t>Mesa de dinero</t>
  </si>
  <si>
    <t xml:space="preserve">
A +365 días.-  retención de  Infonavit.
</t>
  </si>
  <si>
    <t>Se utiliza para fondo fijo de caja, con arqueos periodicos.</t>
  </si>
  <si>
    <t xml:space="preserve">Obra por transferir al Municipio de León . </t>
  </si>
  <si>
    <t>-</t>
  </si>
  <si>
    <t>Por tiempo porcentajes de depreciación.- Los señalados en la Ley del Impuesto sobre la renta o por la Ley de Contabilidad Gubernamental</t>
  </si>
  <si>
    <t>10%,
30%,
25%
33.3%</t>
  </si>
  <si>
    <t xml:space="preserve">10%,
30%,
33.3%
</t>
  </si>
  <si>
    <t>10%,
30%</t>
  </si>
  <si>
    <t>Por tiempo</t>
  </si>
  <si>
    <t xml:space="preserve">Factibilidad de pago mes inmediato siguiente </t>
  </si>
  <si>
    <t xml:space="preserve">Productos financieros </t>
  </si>
  <si>
    <t>Por Ley de Ingresos y disposiciones administrativas</t>
  </si>
  <si>
    <t>Transferencia mensual del municipio , transferencias de recursos participaciones Federales 2020  Ramo 28 y programa de inversión 2021</t>
  </si>
  <si>
    <t xml:space="preserve"> Transferencia del Municipio -Participaciones Federales Ramo 28 2020</t>
  </si>
  <si>
    <t>Transferencia mensual del municipio y programa de inversión 2021</t>
  </si>
  <si>
    <t>Productos financieros</t>
  </si>
  <si>
    <t>Sueldo correspondiente a la plantilla de personal , seguridad social  y servicios ,proyectos y estudios avance de acuerdo a contratos</t>
  </si>
  <si>
    <t>Sueldo correspondiente a la plantilla de personal y seguridad social.</t>
  </si>
  <si>
    <t>Sueldo correspondiente a la plantilla de personal</t>
  </si>
  <si>
    <t>Gratificación Anual y Primas Vacacionales</t>
  </si>
  <si>
    <t>Servicios ,proyectos y estudios   avance de acuerdo a contrato</t>
  </si>
  <si>
    <t>Municipal</t>
  </si>
  <si>
    <t>Transferencias</t>
  </si>
  <si>
    <t>Transferencias Ej Ant</t>
  </si>
  <si>
    <t>En el  saldo de la balanza de comprobación queda provisionada lo correspondiente a las retenciones obreras que para estos efectos no se consideran.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</si>
</sst>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3" fillId="0" borderId="0" xfId="8" applyFont="1" applyAlignment="1">
      <alignment wrapText="1"/>
    </xf>
    <xf numFmtId="0" fontId="13" fillId="0" borderId="0" xfId="8" applyFont="1" applyAlignment="1">
      <alignment horizontal="center" wrapText="1"/>
    </xf>
    <xf numFmtId="9" fontId="13" fillId="0" borderId="0" xfId="14" applyFont="1" applyAlignment="1">
      <alignment horizontal="center"/>
    </xf>
    <xf numFmtId="4" fontId="3" fillId="0" borderId="0" xfId="12" applyNumberFormat="1" applyFont="1" applyAlignment="1">
      <alignment wrapText="1"/>
    </xf>
    <xf numFmtId="0" fontId="13" fillId="0" borderId="0" xfId="12" applyFont="1" applyAlignment="1">
      <alignment wrapText="1"/>
    </xf>
    <xf numFmtId="0" fontId="13" fillId="0" borderId="0" xfId="9" applyFont="1" applyAlignment="1">
      <alignment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54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5" sqref="B5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57" t="s">
        <v>651</v>
      </c>
      <c r="B1" s="157"/>
      <c r="C1" s="36" t="s">
        <v>179</v>
      </c>
      <c r="D1" s="37">
        <v>2021</v>
      </c>
    </row>
    <row r="2" spans="1:4" x14ac:dyDescent="0.2">
      <c r="A2" s="158" t="s">
        <v>485</v>
      </c>
      <c r="B2" s="158"/>
      <c r="C2" s="36" t="s">
        <v>181</v>
      </c>
      <c r="D2" s="39" t="s">
        <v>650</v>
      </c>
    </row>
    <row r="3" spans="1:4" x14ac:dyDescent="0.2">
      <c r="A3" s="159" t="s">
        <v>652</v>
      </c>
      <c r="B3" s="159"/>
      <c r="C3" s="36" t="s">
        <v>182</v>
      </c>
      <c r="D3" s="37">
        <v>1</v>
      </c>
    </row>
    <row r="4" spans="1:4" x14ac:dyDescent="0.2">
      <c r="A4" s="130" t="s">
        <v>649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0" t="s">
        <v>648</v>
      </c>
      <c r="B43" s="160"/>
      <c r="C43" s="150"/>
      <c r="D43" s="150"/>
      <c r="E43" s="150"/>
    </row>
    <row r="48" spans="1:5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9055118110236221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2"/>
  <sheetViews>
    <sheetView showGridLines="0" workbookViewId="0">
      <selection activeCell="F21" sqref="F21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4" t="str">
        <f>ESF!A1</f>
        <v>Instituto Municipal de Planeación</v>
      </c>
      <c r="B1" s="165"/>
      <c r="C1" s="166"/>
    </row>
    <row r="2" spans="1:3" s="58" customFormat="1" ht="18" customHeight="1" x14ac:dyDescent="0.25">
      <c r="A2" s="167" t="s">
        <v>482</v>
      </c>
      <c r="B2" s="168"/>
      <c r="C2" s="169"/>
    </row>
    <row r="3" spans="1:3" s="58" customFormat="1" ht="18" customHeight="1" x14ac:dyDescent="0.25">
      <c r="A3" s="167" t="str">
        <f>ESF!A3</f>
        <v>Correspondiente del 01 de Enero al 31 de Diciembre de 2021</v>
      </c>
      <c r="B3" s="168"/>
      <c r="C3" s="169"/>
    </row>
    <row r="4" spans="1:3" s="60" customFormat="1" x14ac:dyDescent="0.2">
      <c r="A4" s="170" t="s">
        <v>478</v>
      </c>
      <c r="B4" s="171"/>
      <c r="C4" s="172"/>
    </row>
    <row r="5" spans="1:3" x14ac:dyDescent="0.2">
      <c r="A5" s="75" t="s">
        <v>517</v>
      </c>
      <c r="B5" s="75"/>
      <c r="C5" s="76">
        <v>28726319.900000002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1319958.1200000003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1319958.1200000003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27406361.780000001</v>
      </c>
    </row>
    <row r="22" spans="1:3" ht="22.5" x14ac:dyDescent="0.2">
      <c r="B22" s="151" t="s">
        <v>648</v>
      </c>
    </row>
  </sheetData>
  <mergeCells count="4">
    <mergeCell ref="A1:C1"/>
    <mergeCell ref="A2:C2"/>
    <mergeCell ref="A3:C3"/>
    <mergeCell ref="A4:C4"/>
  </mergeCells>
  <pageMargins left="0.9055118110236221" right="0.70866141732283472" top="0.74803149606299213" bottom="0.74803149606299213" header="0.31496062992125984" footer="0.31496062992125984"/>
  <pageSetup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1"/>
  <sheetViews>
    <sheetView showGridLines="0" workbookViewId="0">
      <selection activeCell="A2" sqref="A2:C2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73" t="str">
        <f>ESF!A1</f>
        <v>Instituto Municipal de Planeación</v>
      </c>
      <c r="B1" s="174"/>
      <c r="C1" s="175"/>
    </row>
    <row r="2" spans="1:3" s="61" customFormat="1" ht="18.95" customHeight="1" x14ac:dyDescent="0.25">
      <c r="A2" s="176" t="s">
        <v>483</v>
      </c>
      <c r="B2" s="177"/>
      <c r="C2" s="178"/>
    </row>
    <row r="3" spans="1:3" s="61" customFormat="1" ht="18.95" customHeight="1" x14ac:dyDescent="0.25">
      <c r="A3" s="176" t="str">
        <f>ESF!A3</f>
        <v>Correspondiente del 01 de Enero al 31 de Diciembre de 2021</v>
      </c>
      <c r="B3" s="177"/>
      <c r="C3" s="178"/>
    </row>
    <row r="4" spans="1:3" x14ac:dyDescent="0.2">
      <c r="A4" s="170" t="s">
        <v>478</v>
      </c>
      <c r="B4" s="171"/>
      <c r="C4" s="172"/>
    </row>
    <row r="5" spans="1:3" x14ac:dyDescent="0.2">
      <c r="A5" s="105" t="s">
        <v>530</v>
      </c>
      <c r="B5" s="75"/>
      <c r="C5" s="98">
        <v>28726319.900000002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727321.63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161920.10999999999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565401.52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966383.8</v>
      </c>
    </row>
    <row r="31" spans="1:3" x14ac:dyDescent="0.2">
      <c r="A31" s="115" t="s">
        <v>552</v>
      </c>
      <c r="B31" s="97" t="s">
        <v>427</v>
      </c>
      <c r="C31" s="108">
        <v>966383.8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28965382.070000004</v>
      </c>
    </row>
    <row r="41" spans="1:3" ht="22.5" x14ac:dyDescent="0.2">
      <c r="B41" s="151" t="s">
        <v>648</v>
      </c>
    </row>
  </sheetData>
  <mergeCells count="4">
    <mergeCell ref="A1:C1"/>
    <mergeCell ref="A2:C2"/>
    <mergeCell ref="A3:C3"/>
    <mergeCell ref="A4:C4"/>
  </mergeCells>
  <pageMargins left="0.9055118110236221" right="0.70866141732283472" top="0.74803149606299213" bottom="0.74803149606299213" header="0.31496062992125984" footer="0.31496062992125984"/>
  <pageSetup fitToHeight="0" orientation="portrait" verticalDpi="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showGridLines="0" workbookViewId="0">
      <selection sqref="A1:F1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3" t="str">
        <f>'Notas a los Edos Financieros'!A1</f>
        <v>Instituto Municipal de Planeación</v>
      </c>
      <c r="B1" s="179"/>
      <c r="C1" s="179"/>
      <c r="D1" s="179"/>
      <c r="E1" s="179"/>
      <c r="F1" s="179"/>
      <c r="G1" s="49" t="s">
        <v>179</v>
      </c>
      <c r="H1" s="50">
        <f>'Notas a los Edos Financieros'!D1</f>
        <v>2021</v>
      </c>
    </row>
    <row r="2" spans="1:10" ht="18.95" customHeight="1" x14ac:dyDescent="0.2">
      <c r="A2" s="163" t="s">
        <v>484</v>
      </c>
      <c r="B2" s="179"/>
      <c r="C2" s="179"/>
      <c r="D2" s="179"/>
      <c r="E2" s="179"/>
      <c r="F2" s="179"/>
      <c r="G2" s="49" t="s">
        <v>181</v>
      </c>
      <c r="H2" s="50" t="str">
        <f>'Notas a los Edos Financieros'!D2</f>
        <v>Anual</v>
      </c>
    </row>
    <row r="3" spans="1:10" ht="18.95" customHeight="1" x14ac:dyDescent="0.2">
      <c r="A3" s="163" t="str">
        <f>'Notas a los Edos Financieros'!A3</f>
        <v>Correspondiente del 01 de Enero al 31 de Diciembre de 2021</v>
      </c>
      <c r="B3" s="179"/>
      <c r="C3" s="179"/>
      <c r="D3" s="179"/>
      <c r="E3" s="179"/>
      <c r="F3" s="179"/>
      <c r="G3" s="49" t="s">
        <v>182</v>
      </c>
      <c r="H3" s="50">
        <f>'Notas a los Edos Financieros'!D3</f>
        <v>1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27032852</v>
      </c>
      <c r="E36" s="56">
        <v>0</v>
      </c>
      <c r="F36" s="56">
        <v>27032852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27883628.800000001</v>
      </c>
      <c r="E37" s="56">
        <v>27883628.800000001</v>
      </c>
      <c r="F37" s="56">
        <v>0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850776.8</v>
      </c>
      <c r="E38" s="56">
        <v>477267.02</v>
      </c>
      <c r="F38" s="56">
        <v>-373509.78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27406361.780000001</v>
      </c>
      <c r="E39" s="56">
        <v>27406361.780000001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27406361.780000001</v>
      </c>
      <c r="F40" s="56">
        <v>27406361.780000001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27032852</v>
      </c>
      <c r="F41" s="56">
        <v>27032852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187216016.06999999</v>
      </c>
      <c r="E42" s="56">
        <v>187216016.06999999</v>
      </c>
      <c r="F42" s="56">
        <v>0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158489696.16999999</v>
      </c>
      <c r="E43" s="56">
        <v>160183164.06999999</v>
      </c>
      <c r="F43" s="56">
        <v>1693467.9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28726319.899999999</v>
      </c>
      <c r="E44" s="56">
        <v>28726319.899999999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28726319.899999999</v>
      </c>
      <c r="E45" s="56">
        <v>28385848.510000002</v>
      </c>
      <c r="F45" s="56">
        <v>340471.39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28385848.510000002</v>
      </c>
      <c r="E46" s="56">
        <v>28385848.510000002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28385848.510000002</v>
      </c>
      <c r="E47" s="56">
        <v>0</v>
      </c>
      <c r="F47" s="56">
        <v>28385848.510000002</v>
      </c>
    </row>
    <row r="48" spans="1:6" x14ac:dyDescent="0.2">
      <c r="A48" s="138"/>
    </row>
    <row r="49" spans="1:2" x14ac:dyDescent="0.2">
      <c r="A49" s="138"/>
      <c r="B49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9055118110236221" right="0.70866141732283472" top="0.74803149606299213" bottom="0.74803149606299213" header="0.31496062992125984" footer="0.31496062992125984"/>
  <pageSetup scale="56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0" t="s">
        <v>34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1" t="s">
        <v>36</v>
      </c>
      <c r="C10" s="181"/>
      <c r="D10" s="181"/>
      <c r="E10" s="181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1" t="s">
        <v>38</v>
      </c>
      <c r="C12" s="181"/>
      <c r="D12" s="181"/>
      <c r="E12" s="181"/>
    </row>
    <row r="13" spans="1:8" s="6" customFormat="1" ht="26.1" customHeight="1" x14ac:dyDescent="0.2">
      <c r="A13" s="122" t="s">
        <v>593</v>
      </c>
      <c r="B13" s="181" t="s">
        <v>39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606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607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showGridLines="0" zoomScaleNormal="100" workbookViewId="0">
      <selection activeCell="B18" sqref="B18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1" t="str">
        <f>'Notas a los Edos Financieros'!A1</f>
        <v>Instituto Municipal de Planeación</v>
      </c>
      <c r="B1" s="162"/>
      <c r="C1" s="162"/>
      <c r="D1" s="162"/>
      <c r="E1" s="162"/>
      <c r="F1" s="162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61" t="s">
        <v>180</v>
      </c>
      <c r="B2" s="162"/>
      <c r="C2" s="162"/>
      <c r="D2" s="162"/>
      <c r="E2" s="162"/>
      <c r="F2" s="162"/>
      <c r="G2" s="36" t="s">
        <v>181</v>
      </c>
      <c r="H2" s="47" t="str">
        <f>'Notas a los Edos Financieros'!D2</f>
        <v>Anual</v>
      </c>
    </row>
    <row r="3" spans="1:8" s="38" customFormat="1" ht="18.95" customHeight="1" x14ac:dyDescent="0.25">
      <c r="A3" s="161" t="str">
        <f>'Notas a los Edos Financieros'!A3</f>
        <v>Correspondiente del 01 de Enero al 31 de Diciembre de 2021</v>
      </c>
      <c r="B3" s="162"/>
      <c r="C3" s="162"/>
      <c r="D3" s="162"/>
      <c r="E3" s="162"/>
      <c r="F3" s="162"/>
      <c r="G3" s="36" t="s">
        <v>182</v>
      </c>
      <c r="H3" s="47">
        <f>'Notas a los Edos Financieros'!D3</f>
        <v>1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21532486.98</v>
      </c>
      <c r="D8" s="42" t="s">
        <v>653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ht="56.25" x14ac:dyDescent="0.2">
      <c r="A20" s="44">
        <v>1123</v>
      </c>
      <c r="B20" s="42" t="s">
        <v>195</v>
      </c>
      <c r="C20" s="46">
        <v>9747.99</v>
      </c>
      <c r="D20" s="46">
        <v>0</v>
      </c>
      <c r="E20" s="46">
        <v>0</v>
      </c>
      <c r="F20" s="46">
        <v>0</v>
      </c>
      <c r="G20" s="46">
        <v>9747.99</v>
      </c>
      <c r="H20" s="151" t="s">
        <v>654</v>
      </c>
    </row>
    <row r="21" spans="1:8" ht="33.75" x14ac:dyDescent="0.2">
      <c r="A21" s="44">
        <v>1125</v>
      </c>
      <c r="B21" s="42" t="s">
        <v>196</v>
      </c>
      <c r="C21" s="46">
        <v>10000</v>
      </c>
      <c r="D21" s="46">
        <v>0</v>
      </c>
      <c r="E21" s="46">
        <v>0</v>
      </c>
      <c r="F21" s="46">
        <v>0</v>
      </c>
      <c r="G21" s="46">
        <v>10000</v>
      </c>
      <c r="H21" s="151" t="s">
        <v>655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ht="22.5" x14ac:dyDescent="0.2">
      <c r="A54" s="44">
        <v>1230</v>
      </c>
      <c r="B54" s="42" t="s">
        <v>215</v>
      </c>
      <c r="C54" s="46">
        <v>1238475.22</v>
      </c>
      <c r="D54" s="46">
        <v>0</v>
      </c>
      <c r="E54" s="46">
        <v>0</v>
      </c>
      <c r="F54" s="151" t="s">
        <v>656</v>
      </c>
      <c r="G54" s="44" t="s">
        <v>657</v>
      </c>
      <c r="H54" s="151" t="s">
        <v>657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  <c r="F55" s="151"/>
      <c r="G55" s="44"/>
      <c r="H55" s="151"/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  <c r="F56" s="151"/>
      <c r="G56" s="44"/>
      <c r="H56" s="151"/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  <c r="F57" s="151"/>
      <c r="G57" s="44"/>
      <c r="H57" s="151"/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  <c r="F58" s="151"/>
      <c r="G58" s="44"/>
      <c r="H58" s="151"/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  <c r="F59" s="151"/>
      <c r="G59" s="44"/>
      <c r="H59" s="151"/>
    </row>
    <row r="60" spans="1:8" ht="22.5" x14ac:dyDescent="0.2">
      <c r="A60" s="44">
        <v>1236</v>
      </c>
      <c r="B60" s="42" t="s">
        <v>221</v>
      </c>
      <c r="C60" s="46">
        <v>1238475.22</v>
      </c>
      <c r="D60" s="46">
        <v>0</v>
      </c>
      <c r="E60" s="46">
        <v>0</v>
      </c>
      <c r="F60" s="151" t="s">
        <v>656</v>
      </c>
      <c r="G60" s="44" t="s">
        <v>657</v>
      </c>
      <c r="H60" s="151" t="s">
        <v>657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  <c r="F61" s="151"/>
      <c r="G61" s="44"/>
      <c r="H61" s="151"/>
    </row>
    <row r="62" spans="1:8" ht="56.25" x14ac:dyDescent="0.2">
      <c r="A62" s="44">
        <v>1240</v>
      </c>
      <c r="B62" s="42" t="s">
        <v>223</v>
      </c>
      <c r="C62" s="46">
        <v>6253523.3700000001</v>
      </c>
      <c r="D62" s="46">
        <v>0</v>
      </c>
      <c r="E62" s="46">
        <v>4919529.8499999996</v>
      </c>
      <c r="F62" s="151" t="s">
        <v>658</v>
      </c>
      <c r="G62" s="152" t="s">
        <v>659</v>
      </c>
      <c r="H62" s="151" t="s">
        <v>650</v>
      </c>
    </row>
    <row r="63" spans="1:8" ht="56.25" x14ac:dyDescent="0.2">
      <c r="A63" s="44">
        <v>1241</v>
      </c>
      <c r="B63" s="42" t="s">
        <v>224</v>
      </c>
      <c r="C63" s="46">
        <v>3866087.29</v>
      </c>
      <c r="D63" s="46">
        <v>0</v>
      </c>
      <c r="E63" s="46">
        <v>2982947.29</v>
      </c>
      <c r="F63" s="151" t="s">
        <v>658</v>
      </c>
      <c r="G63" s="152" t="s">
        <v>660</v>
      </c>
      <c r="H63" s="151" t="s">
        <v>650</v>
      </c>
    </row>
    <row r="64" spans="1:8" ht="56.25" x14ac:dyDescent="0.2">
      <c r="A64" s="44">
        <v>1242</v>
      </c>
      <c r="B64" s="42" t="s">
        <v>225</v>
      </c>
      <c r="C64" s="46">
        <v>9623.48</v>
      </c>
      <c r="D64" s="46">
        <v>0</v>
      </c>
      <c r="E64" s="46">
        <v>9623.48</v>
      </c>
      <c r="F64" s="151" t="s">
        <v>658</v>
      </c>
      <c r="G64" s="153">
        <v>0.1</v>
      </c>
      <c r="H64" s="151" t="s">
        <v>650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  <c r="F65" s="151"/>
      <c r="G65" s="44"/>
      <c r="H65" s="151"/>
    </row>
    <row r="66" spans="1:8" ht="56.25" x14ac:dyDescent="0.2">
      <c r="A66" s="44">
        <v>1244</v>
      </c>
      <c r="B66" s="42" t="s">
        <v>227</v>
      </c>
      <c r="C66" s="46">
        <v>2075518.83</v>
      </c>
      <c r="D66" s="46">
        <v>0</v>
      </c>
      <c r="E66" s="46">
        <v>1675368.83</v>
      </c>
      <c r="F66" s="151" t="s">
        <v>658</v>
      </c>
      <c r="G66" s="153">
        <v>0.25</v>
      </c>
      <c r="H66" s="151" t="s">
        <v>650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  <c r="F67" s="151"/>
      <c r="G67" s="44" t="s">
        <v>657</v>
      </c>
      <c r="H67" s="151" t="s">
        <v>650</v>
      </c>
    </row>
    <row r="68" spans="1:8" ht="56.25" x14ac:dyDescent="0.2">
      <c r="A68" s="44">
        <v>1246</v>
      </c>
      <c r="B68" s="42" t="s">
        <v>229</v>
      </c>
      <c r="C68" s="46">
        <v>302293.77</v>
      </c>
      <c r="D68" s="46">
        <v>0</v>
      </c>
      <c r="E68" s="46">
        <v>251590.25</v>
      </c>
      <c r="F68" s="151" t="s">
        <v>658</v>
      </c>
      <c r="G68" s="152" t="s">
        <v>661</v>
      </c>
      <c r="H68" s="151" t="s">
        <v>650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  <c r="F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  <c r="F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ht="56.25" x14ac:dyDescent="0.2">
      <c r="A74" s="44">
        <v>1250</v>
      </c>
      <c r="B74" s="42" t="s">
        <v>233</v>
      </c>
      <c r="C74" s="46">
        <v>4143063.4</v>
      </c>
      <c r="D74" s="46">
        <v>0</v>
      </c>
      <c r="E74" s="46">
        <v>3542399.51</v>
      </c>
      <c r="F74" s="151" t="s">
        <v>658</v>
      </c>
      <c r="G74" s="42">
        <v>0.15</v>
      </c>
      <c r="H74" s="42" t="s">
        <v>650</v>
      </c>
    </row>
    <row r="75" spans="1:8" ht="56.25" x14ac:dyDescent="0.2">
      <c r="A75" s="44">
        <v>1251</v>
      </c>
      <c r="B75" s="42" t="s">
        <v>234</v>
      </c>
      <c r="C75" s="46">
        <v>3760180.03</v>
      </c>
      <c r="D75" s="46">
        <v>0</v>
      </c>
      <c r="E75" s="46">
        <v>3163813.83</v>
      </c>
      <c r="F75" s="151" t="s">
        <v>658</v>
      </c>
      <c r="G75" s="42">
        <v>0.15</v>
      </c>
      <c r="H75" s="42" t="s">
        <v>650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  <c r="F76" s="151"/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  <c r="F77" s="151"/>
    </row>
    <row r="78" spans="1:8" ht="56.25" x14ac:dyDescent="0.2">
      <c r="A78" s="44">
        <v>1254</v>
      </c>
      <c r="B78" s="42" t="s">
        <v>237</v>
      </c>
      <c r="C78" s="46">
        <v>382883.37</v>
      </c>
      <c r="D78" s="46">
        <v>0</v>
      </c>
      <c r="E78" s="46">
        <v>378585.68</v>
      </c>
      <c r="F78" s="151" t="s">
        <v>658</v>
      </c>
      <c r="G78" s="42">
        <v>0.15</v>
      </c>
      <c r="H78" s="42" t="s">
        <v>650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  <c r="F79" s="151"/>
    </row>
    <row r="80" spans="1:8" x14ac:dyDescent="0.2">
      <c r="A80" s="44">
        <v>1270</v>
      </c>
      <c r="B80" s="42" t="s">
        <v>239</v>
      </c>
      <c r="C80" s="46">
        <v>1795772.45</v>
      </c>
      <c r="D80" s="46">
        <v>0</v>
      </c>
      <c r="E80" s="46">
        <v>0</v>
      </c>
      <c r="F80" s="151"/>
      <c r="H80" s="42" t="s">
        <v>662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  <c r="F81" s="151"/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  <c r="F82" s="151"/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  <c r="F83" s="151"/>
    </row>
    <row r="84" spans="1:8" x14ac:dyDescent="0.2">
      <c r="A84" s="44">
        <v>1274</v>
      </c>
      <c r="B84" s="42" t="s">
        <v>243</v>
      </c>
      <c r="C84" s="46">
        <v>4230</v>
      </c>
      <c r="D84" s="46">
        <v>0</v>
      </c>
      <c r="E84" s="46">
        <v>0</v>
      </c>
      <c r="F84" s="151"/>
      <c r="H84" s="42" t="s">
        <v>662</v>
      </c>
    </row>
    <row r="85" spans="1:8" x14ac:dyDescent="0.2">
      <c r="A85" s="44">
        <v>1275</v>
      </c>
      <c r="B85" s="42" t="s">
        <v>244</v>
      </c>
      <c r="C85" s="46">
        <v>1791542.45</v>
      </c>
      <c r="D85" s="46">
        <v>0</v>
      </c>
      <c r="E85" s="46">
        <v>0</v>
      </c>
      <c r="F85" s="151"/>
      <c r="H85" s="42" t="s">
        <v>662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  <c r="F86" s="151"/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ht="33.75" x14ac:dyDescent="0.2">
      <c r="A103" s="44">
        <v>2110</v>
      </c>
      <c r="B103" s="42" t="s">
        <v>256</v>
      </c>
      <c r="C103" s="46">
        <v>1512301.49</v>
      </c>
      <c r="D103" s="46">
        <v>1512301.49</v>
      </c>
      <c r="E103" s="46">
        <v>0</v>
      </c>
      <c r="F103" s="46">
        <v>0</v>
      </c>
      <c r="G103" s="46">
        <v>0</v>
      </c>
      <c r="H103" s="151" t="s">
        <v>663</v>
      </c>
    </row>
    <row r="104" spans="1:8" ht="33.75" x14ac:dyDescent="0.2">
      <c r="A104" s="44">
        <v>2111</v>
      </c>
      <c r="B104" s="42" t="s">
        <v>257</v>
      </c>
      <c r="C104" s="46">
        <v>310769.49</v>
      </c>
      <c r="D104" s="46">
        <v>310769.49</v>
      </c>
      <c r="E104" s="46">
        <v>0</v>
      </c>
      <c r="F104" s="46">
        <v>0</v>
      </c>
      <c r="G104" s="46">
        <v>0</v>
      </c>
      <c r="H104" s="151" t="s">
        <v>663</v>
      </c>
    </row>
    <row r="105" spans="1:8" ht="33.75" x14ac:dyDescent="0.2">
      <c r="A105" s="44">
        <v>2112</v>
      </c>
      <c r="B105" s="42" t="s">
        <v>258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  <c r="H105" s="151" t="s">
        <v>663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  <c r="H106" s="151"/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  <c r="H107" s="151"/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  <c r="H108" s="151"/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  <c r="H109" s="151"/>
    </row>
    <row r="110" spans="1:8" ht="33.75" x14ac:dyDescent="0.2">
      <c r="A110" s="44">
        <v>2117</v>
      </c>
      <c r="B110" s="42" t="s">
        <v>263</v>
      </c>
      <c r="C110" s="46">
        <v>886138.64</v>
      </c>
      <c r="D110" s="46">
        <v>886138.64</v>
      </c>
      <c r="E110" s="46">
        <v>0</v>
      </c>
      <c r="F110" s="46">
        <v>0</v>
      </c>
      <c r="G110" s="46">
        <v>0</v>
      </c>
      <c r="H110" s="151" t="s">
        <v>663</v>
      </c>
    </row>
    <row r="111" spans="1:8" ht="33.75" x14ac:dyDescent="0.2">
      <c r="A111" s="44">
        <v>2118</v>
      </c>
      <c r="B111" s="42" t="s">
        <v>264</v>
      </c>
      <c r="C111" s="46">
        <v>315393.36</v>
      </c>
      <c r="D111" s="46">
        <v>315393.36</v>
      </c>
      <c r="E111" s="46">
        <v>0</v>
      </c>
      <c r="F111" s="46">
        <v>0</v>
      </c>
      <c r="G111" s="46">
        <v>0</v>
      </c>
      <c r="H111" s="151" t="s">
        <v>663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  <c r="H112" s="151"/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  <c r="H113" s="151"/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  <c r="H114" s="151"/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  <c r="H115" s="151"/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  <c r="H116" s="151"/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9055118110236221" right="0.70866141732283472" top="0.74803149606299213" bottom="0.74803149606299213" header="0.31496062992125984" footer="0.31496062992125984"/>
  <pageSetup scale="4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643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222"/>
  <sheetViews>
    <sheetView showGridLines="0" zoomScaleNormal="100" workbookViewId="0">
      <selection sqref="A1:C1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8" t="str">
        <f>ESF!A1</f>
        <v>Instituto Municipal de Planeación</v>
      </c>
      <c r="B1" s="158"/>
      <c r="C1" s="158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58" t="s">
        <v>290</v>
      </c>
      <c r="B2" s="158"/>
      <c r="C2" s="158"/>
      <c r="D2" s="36" t="s">
        <v>181</v>
      </c>
      <c r="E2" s="47" t="str">
        <f>'Notas a los Edos Financieros'!D2</f>
        <v>Anual</v>
      </c>
    </row>
    <row r="3" spans="1:5" s="38" customFormat="1" ht="18.95" customHeight="1" x14ac:dyDescent="0.25">
      <c r="A3" s="158" t="str">
        <f>ESF!A3</f>
        <v>Correspondiente del 01 de Enero al 31 de Diciembre de 2021</v>
      </c>
      <c r="B3" s="158"/>
      <c r="C3" s="158"/>
      <c r="D3" s="36" t="s">
        <v>182</v>
      </c>
      <c r="E3" s="47">
        <f>'Notas a los Edos Financieros'!D3</f>
        <v>1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164247.29999999999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1"/>
      <c r="E33" s="68"/>
    </row>
    <row r="34" spans="1:5" x14ac:dyDescent="0.2">
      <c r="A34" s="69">
        <v>4150</v>
      </c>
      <c r="B34" s="70" t="s">
        <v>490</v>
      </c>
      <c r="C34" s="73">
        <v>135.53</v>
      </c>
      <c r="D34" s="71" t="s">
        <v>664</v>
      </c>
      <c r="E34" s="68"/>
    </row>
    <row r="35" spans="1:5" x14ac:dyDescent="0.2">
      <c r="A35" s="69">
        <v>4151</v>
      </c>
      <c r="B35" s="70" t="s">
        <v>490</v>
      </c>
      <c r="C35" s="73">
        <v>135.53</v>
      </c>
      <c r="D35" s="71" t="s">
        <v>664</v>
      </c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1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1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1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1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1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1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1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1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1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1"/>
      <c r="E45" s="68"/>
    </row>
    <row r="46" spans="1:5" ht="33.75" x14ac:dyDescent="0.2">
      <c r="A46" s="69">
        <v>4170</v>
      </c>
      <c r="B46" s="70" t="s">
        <v>494</v>
      </c>
      <c r="C46" s="73">
        <v>164111.76999999999</v>
      </c>
      <c r="D46" s="71" t="s">
        <v>665</v>
      </c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1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1"/>
      <c r="E48" s="68"/>
    </row>
    <row r="49" spans="1:5" ht="33.75" x14ac:dyDescent="0.2">
      <c r="A49" s="69">
        <v>4173</v>
      </c>
      <c r="B49" s="71" t="s">
        <v>497</v>
      </c>
      <c r="C49" s="73">
        <v>164111.76999999999</v>
      </c>
      <c r="D49" s="71" t="s">
        <v>665</v>
      </c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1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1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67.5" x14ac:dyDescent="0.2">
      <c r="A58" s="69">
        <v>4200</v>
      </c>
      <c r="B58" s="71" t="s">
        <v>503</v>
      </c>
      <c r="C58" s="154">
        <v>26359443.620000001</v>
      </c>
      <c r="D58" s="71" t="s">
        <v>666</v>
      </c>
      <c r="E58" s="155"/>
    </row>
    <row r="59" spans="1:5" ht="22.5" x14ac:dyDescent="0.2">
      <c r="A59" s="69">
        <v>4210</v>
      </c>
      <c r="B59" s="71" t="s">
        <v>504</v>
      </c>
      <c r="C59" s="154">
        <v>0</v>
      </c>
      <c r="D59" s="71"/>
      <c r="E59" s="155"/>
    </row>
    <row r="60" spans="1:5" x14ac:dyDescent="0.2">
      <c r="A60" s="69">
        <v>4211</v>
      </c>
      <c r="B60" s="70" t="s">
        <v>321</v>
      </c>
      <c r="C60" s="154">
        <v>0</v>
      </c>
      <c r="D60" s="71"/>
      <c r="E60" s="155"/>
    </row>
    <row r="61" spans="1:5" x14ac:dyDescent="0.2">
      <c r="A61" s="69">
        <v>4212</v>
      </c>
      <c r="B61" s="70" t="s">
        <v>322</v>
      </c>
      <c r="C61" s="154">
        <v>0</v>
      </c>
      <c r="D61" s="71"/>
      <c r="E61" s="155"/>
    </row>
    <row r="62" spans="1:5" x14ac:dyDescent="0.2">
      <c r="A62" s="69">
        <v>4213</v>
      </c>
      <c r="B62" s="70" t="s">
        <v>323</v>
      </c>
      <c r="C62" s="154">
        <v>0</v>
      </c>
      <c r="D62" s="71"/>
      <c r="E62" s="155"/>
    </row>
    <row r="63" spans="1:5" x14ac:dyDescent="0.2">
      <c r="A63" s="69">
        <v>4214</v>
      </c>
      <c r="B63" s="70" t="s">
        <v>505</v>
      </c>
      <c r="C63" s="154">
        <v>0</v>
      </c>
      <c r="D63" s="71"/>
      <c r="E63" s="155"/>
    </row>
    <row r="64" spans="1:5" x14ac:dyDescent="0.2">
      <c r="A64" s="69">
        <v>4215</v>
      </c>
      <c r="B64" s="70" t="s">
        <v>506</v>
      </c>
      <c r="C64" s="154">
        <v>0</v>
      </c>
      <c r="D64" s="71"/>
      <c r="E64" s="155"/>
    </row>
    <row r="65" spans="1:5" ht="67.5" x14ac:dyDescent="0.2">
      <c r="A65" s="69">
        <v>4220</v>
      </c>
      <c r="B65" s="70" t="s">
        <v>324</v>
      </c>
      <c r="C65" s="154">
        <v>26359443.620000001</v>
      </c>
      <c r="D65" s="71" t="s">
        <v>666</v>
      </c>
      <c r="E65" s="155"/>
    </row>
    <row r="66" spans="1:5" ht="33.75" x14ac:dyDescent="0.2">
      <c r="A66" s="69">
        <v>4221</v>
      </c>
      <c r="B66" s="70" t="s">
        <v>325</v>
      </c>
      <c r="C66" s="154">
        <v>750000</v>
      </c>
      <c r="D66" s="71" t="s">
        <v>667</v>
      </c>
      <c r="E66" s="155"/>
    </row>
    <row r="67" spans="1:5" ht="33.75" x14ac:dyDescent="0.2">
      <c r="A67" s="69">
        <v>4223</v>
      </c>
      <c r="B67" s="70" t="s">
        <v>326</v>
      </c>
      <c r="C67" s="154">
        <v>25609443.620000001</v>
      </c>
      <c r="D67" s="71" t="s">
        <v>668</v>
      </c>
      <c r="E67" s="155"/>
    </row>
    <row r="68" spans="1:5" x14ac:dyDescent="0.2">
      <c r="A68" s="69">
        <v>4225</v>
      </c>
      <c r="B68" s="70" t="s">
        <v>328</v>
      </c>
      <c r="C68" s="154">
        <v>0</v>
      </c>
      <c r="D68" s="71"/>
      <c r="E68" s="155"/>
    </row>
    <row r="69" spans="1:5" x14ac:dyDescent="0.2">
      <c r="A69" s="69">
        <v>4227</v>
      </c>
      <c r="B69" s="70" t="s">
        <v>507</v>
      </c>
      <c r="C69" s="154">
        <v>0</v>
      </c>
      <c r="D69" s="71"/>
      <c r="E69" s="155"/>
    </row>
    <row r="70" spans="1:5" x14ac:dyDescent="0.2">
      <c r="A70" s="68"/>
      <c r="B70" s="68"/>
      <c r="C70" s="155"/>
      <c r="D70" s="155"/>
      <c r="E70" s="155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882670.86</v>
      </c>
      <c r="D73" s="71" t="s">
        <v>669</v>
      </c>
      <c r="E73" s="71" t="s">
        <v>653</v>
      </c>
    </row>
    <row r="74" spans="1:5" x14ac:dyDescent="0.2">
      <c r="A74" s="72">
        <v>4310</v>
      </c>
      <c r="B74" s="70" t="s">
        <v>330</v>
      </c>
      <c r="C74" s="73">
        <v>882670.86</v>
      </c>
      <c r="D74" s="71" t="s">
        <v>669</v>
      </c>
      <c r="E74" s="71" t="s">
        <v>653</v>
      </c>
    </row>
    <row r="75" spans="1:5" x14ac:dyDescent="0.2">
      <c r="A75" s="72">
        <v>4311</v>
      </c>
      <c r="B75" s="70" t="s">
        <v>508</v>
      </c>
      <c r="C75" s="73">
        <v>0</v>
      </c>
      <c r="D75" s="71"/>
      <c r="E75" s="71"/>
    </row>
    <row r="76" spans="1:5" x14ac:dyDescent="0.2">
      <c r="A76" s="72">
        <v>4319</v>
      </c>
      <c r="B76" s="70" t="s">
        <v>331</v>
      </c>
      <c r="C76" s="73">
        <v>882670.86</v>
      </c>
      <c r="D76" s="71" t="s">
        <v>669</v>
      </c>
      <c r="E76" s="71" t="s">
        <v>653</v>
      </c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ht="67.5" x14ac:dyDescent="0.2">
      <c r="A98" s="72">
        <v>5000</v>
      </c>
      <c r="B98" s="70" t="s">
        <v>346</v>
      </c>
      <c r="C98" s="73">
        <v>28965382.07</v>
      </c>
      <c r="D98" s="74">
        <f>IFERROR(C98/$C$98,"")</f>
        <v>1</v>
      </c>
      <c r="E98" s="71" t="s">
        <v>670</v>
      </c>
    </row>
    <row r="99" spans="1:5" ht="67.5" x14ac:dyDescent="0.2">
      <c r="A99" s="72">
        <v>5100</v>
      </c>
      <c r="B99" s="70" t="s">
        <v>347</v>
      </c>
      <c r="C99" s="73">
        <v>27998998.27</v>
      </c>
      <c r="D99" s="74">
        <f t="shared" ref="D99:D162" si="0">IFERROR(C99/$C$98,"")</f>
        <v>0.96663659406720193</v>
      </c>
      <c r="E99" s="71" t="s">
        <v>670</v>
      </c>
    </row>
    <row r="100" spans="1:5" ht="33.75" x14ac:dyDescent="0.2">
      <c r="A100" s="72">
        <v>5110</v>
      </c>
      <c r="B100" s="70" t="s">
        <v>348</v>
      </c>
      <c r="C100" s="73">
        <v>18382028.59</v>
      </c>
      <c r="D100" s="74">
        <f t="shared" si="0"/>
        <v>0.63462061524258706</v>
      </c>
      <c r="E100" s="71" t="s">
        <v>671</v>
      </c>
    </row>
    <row r="101" spans="1:5" ht="22.5" x14ac:dyDescent="0.2">
      <c r="A101" s="72">
        <v>5111</v>
      </c>
      <c r="B101" s="70" t="s">
        <v>349</v>
      </c>
      <c r="C101" s="73">
        <v>10130715.630000001</v>
      </c>
      <c r="D101" s="74">
        <f t="shared" si="0"/>
        <v>0.34975252891597713</v>
      </c>
      <c r="E101" s="71" t="s">
        <v>672</v>
      </c>
    </row>
    <row r="102" spans="1:5" x14ac:dyDescent="0.2">
      <c r="A102" s="72">
        <v>5112</v>
      </c>
      <c r="B102" s="70" t="s">
        <v>350</v>
      </c>
      <c r="C102" s="73">
        <v>0</v>
      </c>
      <c r="D102" s="74">
        <f t="shared" si="0"/>
        <v>0</v>
      </c>
      <c r="E102" s="71"/>
    </row>
    <row r="103" spans="1:5" ht="22.5" x14ac:dyDescent="0.2">
      <c r="A103" s="72">
        <v>5113</v>
      </c>
      <c r="B103" s="70" t="s">
        <v>351</v>
      </c>
      <c r="C103" s="73">
        <v>3010287.65</v>
      </c>
      <c r="D103" s="74">
        <f t="shared" si="0"/>
        <v>0.10392708242981584</v>
      </c>
      <c r="E103" s="71" t="s">
        <v>673</v>
      </c>
    </row>
    <row r="104" spans="1:5" x14ac:dyDescent="0.2">
      <c r="A104" s="72">
        <v>5114</v>
      </c>
      <c r="B104" s="70" t="s">
        <v>352</v>
      </c>
      <c r="C104" s="73">
        <v>2112278.61</v>
      </c>
      <c r="D104" s="74">
        <f t="shared" si="0"/>
        <v>7.2924244703394647E-2</v>
      </c>
      <c r="E104" s="71"/>
    </row>
    <row r="105" spans="1:5" ht="22.5" x14ac:dyDescent="0.2">
      <c r="A105" s="72">
        <v>5115</v>
      </c>
      <c r="B105" s="70" t="s">
        <v>353</v>
      </c>
      <c r="C105" s="73">
        <v>3128746.7</v>
      </c>
      <c r="D105" s="74">
        <f t="shared" si="0"/>
        <v>0.10801675919339945</v>
      </c>
      <c r="E105" s="71" t="s">
        <v>672</v>
      </c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1"/>
    </row>
    <row r="107" spans="1:5" x14ac:dyDescent="0.2">
      <c r="A107" s="72">
        <v>5120</v>
      </c>
      <c r="B107" s="70" t="s">
        <v>355</v>
      </c>
      <c r="C107" s="73">
        <v>274156.14</v>
      </c>
      <c r="D107" s="74">
        <f t="shared" si="0"/>
        <v>9.4649585266112814E-3</v>
      </c>
      <c r="E107" s="71"/>
    </row>
    <row r="108" spans="1:5" x14ac:dyDescent="0.2">
      <c r="A108" s="72">
        <v>5121</v>
      </c>
      <c r="B108" s="70" t="s">
        <v>356</v>
      </c>
      <c r="C108" s="73">
        <v>153637.06</v>
      </c>
      <c r="D108" s="74">
        <f t="shared" si="0"/>
        <v>5.3041613478016173E-3</v>
      </c>
      <c r="E108" s="71"/>
    </row>
    <row r="109" spans="1:5" x14ac:dyDescent="0.2">
      <c r="A109" s="72">
        <v>5122</v>
      </c>
      <c r="B109" s="70" t="s">
        <v>357</v>
      </c>
      <c r="C109" s="73">
        <v>24332.240000000002</v>
      </c>
      <c r="D109" s="74">
        <f t="shared" si="0"/>
        <v>8.4004553923013384E-4</v>
      </c>
      <c r="E109" s="71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1"/>
    </row>
    <row r="111" spans="1:5" x14ac:dyDescent="0.2">
      <c r="A111" s="72">
        <v>5124</v>
      </c>
      <c r="B111" s="70" t="s">
        <v>359</v>
      </c>
      <c r="C111" s="73">
        <v>2784.27</v>
      </c>
      <c r="D111" s="74">
        <f t="shared" si="0"/>
        <v>9.6124055718350821E-5</v>
      </c>
      <c r="E111" s="71"/>
    </row>
    <row r="112" spans="1:5" x14ac:dyDescent="0.2">
      <c r="A112" s="72">
        <v>5125</v>
      </c>
      <c r="B112" s="70" t="s">
        <v>360</v>
      </c>
      <c r="C112" s="73">
        <v>2301.6799999999998</v>
      </c>
      <c r="D112" s="74">
        <f t="shared" si="0"/>
        <v>7.9463132729876672E-5</v>
      </c>
      <c r="E112" s="71"/>
    </row>
    <row r="113" spans="1:5" x14ac:dyDescent="0.2">
      <c r="A113" s="72">
        <v>5126</v>
      </c>
      <c r="B113" s="70" t="s">
        <v>361</v>
      </c>
      <c r="C113" s="73">
        <v>62500</v>
      </c>
      <c r="D113" s="74">
        <f t="shared" si="0"/>
        <v>2.157748164652468E-3</v>
      </c>
      <c r="E113" s="71"/>
    </row>
    <row r="114" spans="1:5" x14ac:dyDescent="0.2">
      <c r="A114" s="72">
        <v>5127</v>
      </c>
      <c r="B114" s="70" t="s">
        <v>362</v>
      </c>
      <c r="C114" s="73">
        <v>3532.98</v>
      </c>
      <c r="D114" s="74">
        <f t="shared" si="0"/>
        <v>1.2197249777206202E-4</v>
      </c>
      <c r="E114" s="71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1"/>
    </row>
    <row r="116" spans="1:5" x14ac:dyDescent="0.2">
      <c r="A116" s="72">
        <v>5129</v>
      </c>
      <c r="B116" s="70" t="s">
        <v>364</v>
      </c>
      <c r="C116" s="73">
        <v>25067.91</v>
      </c>
      <c r="D116" s="74">
        <f t="shared" si="0"/>
        <v>8.654437887067719E-4</v>
      </c>
      <c r="E116" s="71"/>
    </row>
    <row r="117" spans="1:5" ht="33.75" x14ac:dyDescent="0.2">
      <c r="A117" s="72">
        <v>5130</v>
      </c>
      <c r="B117" s="70" t="s">
        <v>365</v>
      </c>
      <c r="C117" s="73">
        <v>9342813.5399999991</v>
      </c>
      <c r="D117" s="74">
        <f t="shared" si="0"/>
        <v>0.32255102029800359</v>
      </c>
      <c r="E117" s="71" t="s">
        <v>674</v>
      </c>
    </row>
    <row r="118" spans="1:5" x14ac:dyDescent="0.2">
      <c r="A118" s="72">
        <v>5131</v>
      </c>
      <c r="B118" s="70" t="s">
        <v>366</v>
      </c>
      <c r="C118" s="73">
        <v>319545.07</v>
      </c>
      <c r="D118" s="74">
        <f t="shared" si="0"/>
        <v>1.103196461305991E-2</v>
      </c>
      <c r="E118" s="71"/>
    </row>
    <row r="119" spans="1:5" x14ac:dyDescent="0.2">
      <c r="A119" s="72">
        <v>5132</v>
      </c>
      <c r="B119" s="70" t="s">
        <v>367</v>
      </c>
      <c r="C119" s="73">
        <v>0</v>
      </c>
      <c r="D119" s="74">
        <f t="shared" si="0"/>
        <v>0</v>
      </c>
      <c r="E119" s="71"/>
    </row>
    <row r="120" spans="1:5" ht="33.75" x14ac:dyDescent="0.2">
      <c r="A120" s="72">
        <v>5133</v>
      </c>
      <c r="B120" s="70" t="s">
        <v>368</v>
      </c>
      <c r="C120" s="73">
        <v>7813498.71</v>
      </c>
      <c r="D120" s="74">
        <f t="shared" si="0"/>
        <v>0.26975300001627078</v>
      </c>
      <c r="E120" s="71" t="s">
        <v>674</v>
      </c>
    </row>
    <row r="121" spans="1:5" x14ac:dyDescent="0.2">
      <c r="A121" s="72">
        <v>5134</v>
      </c>
      <c r="B121" s="70" t="s">
        <v>369</v>
      </c>
      <c r="C121" s="73">
        <v>59403.6</v>
      </c>
      <c r="D121" s="74">
        <f t="shared" si="0"/>
        <v>2.0508481419799895E-3</v>
      </c>
      <c r="E121" s="70"/>
    </row>
    <row r="122" spans="1:5" x14ac:dyDescent="0.2">
      <c r="A122" s="72">
        <v>5135</v>
      </c>
      <c r="B122" s="70" t="s">
        <v>370</v>
      </c>
      <c r="C122" s="73">
        <v>516232.55</v>
      </c>
      <c r="D122" s="74">
        <f t="shared" si="0"/>
        <v>1.7822397396741813E-2</v>
      </c>
      <c r="E122" s="70"/>
    </row>
    <row r="123" spans="1:5" x14ac:dyDescent="0.2">
      <c r="A123" s="72">
        <v>5136</v>
      </c>
      <c r="B123" s="70" t="s">
        <v>371</v>
      </c>
      <c r="C123" s="73">
        <v>133807.21</v>
      </c>
      <c r="D123" s="74">
        <f t="shared" si="0"/>
        <v>4.6195561887162773E-3</v>
      </c>
      <c r="E123" s="70"/>
    </row>
    <row r="124" spans="1:5" x14ac:dyDescent="0.2">
      <c r="A124" s="72">
        <v>5137</v>
      </c>
      <c r="B124" s="70" t="s">
        <v>372</v>
      </c>
      <c r="C124" s="73">
        <v>4719</v>
      </c>
      <c r="D124" s="74">
        <f t="shared" si="0"/>
        <v>1.6291861742391992E-4</v>
      </c>
      <c r="E124" s="70"/>
    </row>
    <row r="125" spans="1:5" x14ac:dyDescent="0.2">
      <c r="A125" s="72">
        <v>5138</v>
      </c>
      <c r="B125" s="70" t="s">
        <v>373</v>
      </c>
      <c r="C125" s="73">
        <v>160210.47</v>
      </c>
      <c r="D125" s="74">
        <f t="shared" si="0"/>
        <v>5.5311015616097484E-3</v>
      </c>
      <c r="E125" s="70"/>
    </row>
    <row r="126" spans="1:5" x14ac:dyDescent="0.2">
      <c r="A126" s="72">
        <v>5139</v>
      </c>
      <c r="B126" s="70" t="s">
        <v>374</v>
      </c>
      <c r="C126" s="73">
        <v>335396.93</v>
      </c>
      <c r="D126" s="74">
        <f t="shared" si="0"/>
        <v>1.1579233762201156E-2</v>
      </c>
      <c r="E126" s="70"/>
    </row>
    <row r="127" spans="1:5" x14ac:dyDescent="0.2">
      <c r="A127" s="72">
        <v>5200</v>
      </c>
      <c r="B127" s="70" t="s">
        <v>375</v>
      </c>
      <c r="C127" s="73">
        <v>0</v>
      </c>
      <c r="D127" s="74">
        <f t="shared" si="0"/>
        <v>0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0</v>
      </c>
      <c r="D137" s="74">
        <f t="shared" si="0"/>
        <v>0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>
        <f t="shared" si="0"/>
        <v>0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ref="D163:D220" si="1">IFERROR(C163/$C$98,"")</f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si="1"/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966383.8</v>
      </c>
      <c r="D185" s="74">
        <f t="shared" si="1"/>
        <v>3.3363405932798039E-2</v>
      </c>
      <c r="E185" s="70"/>
    </row>
    <row r="186" spans="1:5" x14ac:dyDescent="0.2">
      <c r="A186" s="72">
        <v>5510</v>
      </c>
      <c r="B186" s="70" t="s">
        <v>427</v>
      </c>
      <c r="C186" s="73">
        <v>966383.8</v>
      </c>
      <c r="D186" s="74">
        <f t="shared" si="1"/>
        <v>3.3363405932798039E-2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617355.35</v>
      </c>
      <c r="D191" s="74">
        <f t="shared" si="1"/>
        <v>2.1313557974414109E-2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349028.45</v>
      </c>
      <c r="D193" s="74">
        <f t="shared" si="1"/>
        <v>1.204984795838393E-2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1"/>
        <v>0</v>
      </c>
      <c r="E220" s="70"/>
    </row>
    <row r="222" spans="1:5" x14ac:dyDescent="0.2">
      <c r="B222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9055118110236221" right="0.70866141732283472" top="0.74803149606299213" bottom="0.74803149606299213" header="0.31496062992125984" footer="0.31496062992125984"/>
  <pageSetup scale="63" fitToHeight="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644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645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645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showGridLines="0" workbookViewId="0">
      <selection activeCell="C16" sqref="C16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3" t="str">
        <f>ESF!A1</f>
        <v>Instituto Municipal de Planeación</v>
      </c>
      <c r="B1" s="163"/>
      <c r="C1" s="163"/>
      <c r="D1" s="49" t="s">
        <v>179</v>
      </c>
      <c r="E1" s="50">
        <f>'Notas a los Edos Financieros'!D1</f>
        <v>2021</v>
      </c>
    </row>
    <row r="2" spans="1:5" ht="18.95" customHeight="1" x14ac:dyDescent="0.2">
      <c r="A2" s="163" t="s">
        <v>454</v>
      </c>
      <c r="B2" s="163"/>
      <c r="C2" s="163"/>
      <c r="D2" s="49" t="s">
        <v>181</v>
      </c>
      <c r="E2" s="50" t="str">
        <f>'Notas a los Edos Financieros'!D2</f>
        <v>Anual</v>
      </c>
    </row>
    <row r="3" spans="1:5" ht="18.95" customHeight="1" x14ac:dyDescent="0.2">
      <c r="A3" s="163" t="str">
        <f>ESF!A3</f>
        <v>Correspondiente del 01 de Enero al 31 de Diciembre de 2021</v>
      </c>
      <c r="B3" s="163"/>
      <c r="C3" s="163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93950</v>
      </c>
      <c r="D8" s="51" t="s">
        <v>322</v>
      </c>
      <c r="E8" s="51" t="s">
        <v>675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-1559020.29</v>
      </c>
      <c r="D14" s="51" t="s">
        <v>676</v>
      </c>
      <c r="E14" s="51" t="s">
        <v>675</v>
      </c>
    </row>
    <row r="15" spans="1:5" x14ac:dyDescent="0.2">
      <c r="A15" s="55">
        <v>3220</v>
      </c>
      <c r="B15" s="51" t="s">
        <v>459</v>
      </c>
      <c r="C15" s="56">
        <v>26638760.690000001</v>
      </c>
      <c r="D15" s="51" t="s">
        <v>677</v>
      </c>
      <c r="E15" s="51" t="s">
        <v>675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9055118110236221" right="0.70866141732283472" top="0.74803149606299213" bottom="0.74803149606299213" header="0.31496062992125984" footer="0.31496062992125984"/>
  <pageSetup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646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0"/>
  <sheetViews>
    <sheetView showGridLines="0" workbookViewId="0">
      <selection sqref="A1:C1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3" t="str">
        <f>ESF!A1</f>
        <v>Instituto Municipal de Planeación</v>
      </c>
      <c r="B1" s="163"/>
      <c r="C1" s="163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63" t="s">
        <v>472</v>
      </c>
      <c r="B2" s="163"/>
      <c r="C2" s="163"/>
      <c r="D2" s="49" t="s">
        <v>181</v>
      </c>
      <c r="E2" s="50" t="str">
        <f>'Notas a los Edos Financieros'!D2</f>
        <v>Anual</v>
      </c>
    </row>
    <row r="3" spans="1:5" s="57" customFormat="1" ht="18.95" customHeight="1" x14ac:dyDescent="0.25">
      <c r="A3" s="163" t="str">
        <f>ESF!A3</f>
        <v>Correspondiente del 01 de Enero al 31 de Diciembre de 2021</v>
      </c>
      <c r="B3" s="163"/>
      <c r="C3" s="163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615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0</v>
      </c>
      <c r="D8" s="56">
        <v>0</v>
      </c>
    </row>
    <row r="9" spans="1:5" x14ac:dyDescent="0.2">
      <c r="A9" s="55">
        <v>1112</v>
      </c>
      <c r="B9" s="51" t="s">
        <v>474</v>
      </c>
      <c r="C9" s="56">
        <v>164851.84</v>
      </c>
      <c r="D9" s="56">
        <v>1011146.25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21532486.98</v>
      </c>
      <c r="D11" s="56">
        <v>21427046.300000001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610</v>
      </c>
      <c r="C15" s="124">
        <f>SUM(C8:C14)</f>
        <v>21697338.82</v>
      </c>
      <c r="D15" s="124">
        <f>SUM(D8:D14)</f>
        <v>22438192.550000001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615</v>
      </c>
      <c r="C19" s="129" t="s">
        <v>612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v>0</v>
      </c>
      <c r="D20" s="124"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v>161920.10999999999</v>
      </c>
      <c r="D28" s="124">
        <v>161920.10999999999</v>
      </c>
    </row>
    <row r="29" spans="1:4" x14ac:dyDescent="0.2">
      <c r="A29" s="55">
        <v>1241</v>
      </c>
      <c r="B29" s="51" t="s">
        <v>224</v>
      </c>
      <c r="C29" s="56">
        <v>161920.10999999999</v>
      </c>
      <c r="D29" s="56">
        <v>161920.10999999999</v>
      </c>
    </row>
    <row r="30" spans="1:4" x14ac:dyDescent="0.2">
      <c r="A30" s="55">
        <v>1242</v>
      </c>
      <c r="B30" s="51" t="s">
        <v>225</v>
      </c>
      <c r="C30" s="56">
        <v>0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0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v>565401.52</v>
      </c>
      <c r="D37" s="124">
        <v>565401.52</v>
      </c>
    </row>
    <row r="38" spans="1:4" x14ac:dyDescent="0.2">
      <c r="A38" s="55">
        <v>1251</v>
      </c>
      <c r="B38" s="51" t="s">
        <v>234</v>
      </c>
      <c r="C38" s="56">
        <v>549870.28</v>
      </c>
      <c r="D38" s="56">
        <v>549870.28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15531.24</v>
      </c>
      <c r="D41" s="56">
        <v>15531.24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613</v>
      </c>
      <c r="C43" s="124">
        <f>C20+C28+C37</f>
        <v>727321.63</v>
      </c>
      <c r="D43" s="124">
        <f>D20+D28+D37</f>
        <v>727321.63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615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611</v>
      </c>
      <c r="C47" s="124">
        <v>-1559020.29</v>
      </c>
      <c r="D47" s="124">
        <v>1711859.08</v>
      </c>
    </row>
    <row r="48" spans="1:4" x14ac:dyDescent="0.2">
      <c r="A48" s="55"/>
      <c r="B48" s="140" t="s">
        <v>616</v>
      </c>
      <c r="C48" s="124">
        <f>+C49+C61+C93+C96</f>
        <v>1306855.19</v>
      </c>
      <c r="D48" s="124">
        <f>+D49+D61+D93+D96</f>
        <v>1481950.52</v>
      </c>
    </row>
    <row r="49" spans="1:5" x14ac:dyDescent="0.2">
      <c r="A49" s="62">
        <v>5400</v>
      </c>
      <c r="B49" s="63" t="s">
        <v>412</v>
      </c>
      <c r="C49" s="124">
        <v>0</v>
      </c>
      <c r="D49" s="124">
        <v>0</v>
      </c>
      <c r="E49" s="56"/>
    </row>
    <row r="50" spans="1:5" x14ac:dyDescent="0.2">
      <c r="A50" s="55">
        <v>5410</v>
      </c>
      <c r="B50" s="51" t="s">
        <v>620</v>
      </c>
      <c r="C50" s="56">
        <v>0</v>
      </c>
      <c r="D50" s="56">
        <v>0</v>
      </c>
    </row>
    <row r="51" spans="1:5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5" x14ac:dyDescent="0.2">
      <c r="A52" s="55">
        <v>5420</v>
      </c>
      <c r="B52" s="51" t="s">
        <v>621</v>
      </c>
      <c r="C52" s="56">
        <v>0</v>
      </c>
      <c r="D52" s="56">
        <v>0</v>
      </c>
    </row>
    <row r="53" spans="1:5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5" x14ac:dyDescent="0.2">
      <c r="A54" s="55">
        <v>5430</v>
      </c>
      <c r="B54" s="51" t="s">
        <v>622</v>
      </c>
      <c r="C54" s="56">
        <v>0</v>
      </c>
      <c r="D54" s="56">
        <v>0</v>
      </c>
    </row>
    <row r="55" spans="1:5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5" x14ac:dyDescent="0.2">
      <c r="A56" s="55">
        <v>5440</v>
      </c>
      <c r="B56" s="51" t="s">
        <v>623</v>
      </c>
      <c r="C56" s="56">
        <v>0</v>
      </c>
      <c r="D56" s="56">
        <v>0</v>
      </c>
    </row>
    <row r="57" spans="1:5" x14ac:dyDescent="0.2">
      <c r="A57" s="55">
        <v>5441</v>
      </c>
      <c r="B57" s="51" t="s">
        <v>623</v>
      </c>
      <c r="C57" s="56">
        <v>0</v>
      </c>
      <c r="D57" s="56">
        <v>0</v>
      </c>
    </row>
    <row r="58" spans="1:5" x14ac:dyDescent="0.2">
      <c r="A58" s="55">
        <v>5450</v>
      </c>
      <c r="B58" s="51" t="s">
        <v>624</v>
      </c>
      <c r="C58" s="56">
        <v>0</v>
      </c>
      <c r="D58" s="56">
        <v>0</v>
      </c>
    </row>
    <row r="59" spans="1:5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5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5" x14ac:dyDescent="0.2">
      <c r="A61" s="62">
        <v>5500</v>
      </c>
      <c r="B61" s="63" t="s">
        <v>426</v>
      </c>
      <c r="C61" s="124">
        <f>SUM(C62:C92)</f>
        <v>966383.8</v>
      </c>
      <c r="D61" s="124">
        <f>SUM(D62:D92)</f>
        <v>1027508.9199999999</v>
      </c>
    </row>
    <row r="62" spans="1:5" x14ac:dyDescent="0.2">
      <c r="A62" s="55">
        <v>5510</v>
      </c>
      <c r="B62" s="51" t="s">
        <v>427</v>
      </c>
      <c r="C62" s="56">
        <v>0</v>
      </c>
      <c r="D62" s="56">
        <v>0</v>
      </c>
    </row>
    <row r="63" spans="1:5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5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617355.35</v>
      </c>
      <c r="D67" s="56">
        <v>534468.55999999994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349028.45</v>
      </c>
      <c r="D69" s="56">
        <v>493040.36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625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v>0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617</v>
      </c>
      <c r="C96" s="124">
        <f>SUM(C97:C101)</f>
        <v>340471.39</v>
      </c>
      <c r="D96" s="124">
        <f>SUM(D97:D101)</f>
        <v>454441.6</v>
      </c>
    </row>
    <row r="97" spans="1:5" ht="78.75" x14ac:dyDescent="0.2">
      <c r="A97" s="55">
        <v>2111</v>
      </c>
      <c r="B97" s="51" t="s">
        <v>626</v>
      </c>
      <c r="C97" s="56">
        <v>274283.39</v>
      </c>
      <c r="D97" s="56">
        <v>245341.82</v>
      </c>
      <c r="E97" s="156" t="s">
        <v>678</v>
      </c>
    </row>
    <row r="98" spans="1:5" x14ac:dyDescent="0.2">
      <c r="A98" s="55">
        <v>2112</v>
      </c>
      <c r="B98" s="51" t="s">
        <v>627</v>
      </c>
      <c r="C98" s="56">
        <v>0</v>
      </c>
      <c r="D98" s="56">
        <v>0</v>
      </c>
    </row>
    <row r="99" spans="1:5" x14ac:dyDescent="0.2">
      <c r="A99" s="55">
        <v>2112</v>
      </c>
      <c r="B99" s="51" t="s">
        <v>628</v>
      </c>
      <c r="C99" s="56">
        <v>66188</v>
      </c>
      <c r="D99" s="56">
        <v>209099.78</v>
      </c>
    </row>
    <row r="100" spans="1:5" x14ac:dyDescent="0.2">
      <c r="A100" s="55">
        <v>2115</v>
      </c>
      <c r="B100" s="51" t="s">
        <v>630</v>
      </c>
      <c r="C100" s="56">
        <v>0</v>
      </c>
      <c r="D100" s="56">
        <v>0</v>
      </c>
    </row>
    <row r="101" spans="1:5" x14ac:dyDescent="0.2">
      <c r="A101" s="55">
        <v>2114</v>
      </c>
      <c r="B101" s="51" t="s">
        <v>629</v>
      </c>
      <c r="C101" s="56">
        <v>0</v>
      </c>
      <c r="D101" s="56">
        <v>0</v>
      </c>
    </row>
    <row r="102" spans="1:5" x14ac:dyDescent="0.2">
      <c r="A102" s="55"/>
      <c r="B102" s="140" t="s">
        <v>618</v>
      </c>
      <c r="C102" s="124">
        <f>C103</f>
        <v>0</v>
      </c>
      <c r="D102" s="124">
        <f>D103</f>
        <v>0</v>
      </c>
    </row>
    <row r="103" spans="1:5" x14ac:dyDescent="0.2">
      <c r="A103" s="62">
        <v>1120</v>
      </c>
      <c r="B103" s="141" t="s">
        <v>619</v>
      </c>
      <c r="C103" s="124">
        <f>SUM(C104:C112)</f>
        <v>0</v>
      </c>
      <c r="D103" s="124">
        <f>SUM(D104:D112)</f>
        <v>0</v>
      </c>
    </row>
    <row r="104" spans="1:5" x14ac:dyDescent="0.2">
      <c r="A104" s="55">
        <v>1124</v>
      </c>
      <c r="B104" s="139" t="s">
        <v>635</v>
      </c>
      <c r="C104" s="56">
        <v>0</v>
      </c>
      <c r="D104" s="56">
        <v>0</v>
      </c>
    </row>
    <row r="105" spans="1:5" x14ac:dyDescent="0.2">
      <c r="A105" s="55">
        <v>1124</v>
      </c>
      <c r="B105" s="139" t="s">
        <v>636</v>
      </c>
      <c r="C105" s="56">
        <v>0</v>
      </c>
      <c r="D105" s="56">
        <v>0</v>
      </c>
    </row>
    <row r="106" spans="1:5" x14ac:dyDescent="0.2">
      <c r="A106" s="55">
        <v>1124</v>
      </c>
      <c r="B106" s="139" t="s">
        <v>637</v>
      </c>
      <c r="C106" s="56">
        <v>0</v>
      </c>
      <c r="D106" s="56">
        <v>0</v>
      </c>
    </row>
    <row r="107" spans="1:5" x14ac:dyDescent="0.2">
      <c r="A107" s="55">
        <v>1124</v>
      </c>
      <c r="B107" s="139" t="s">
        <v>638</v>
      </c>
      <c r="C107" s="56">
        <v>0</v>
      </c>
      <c r="D107" s="56">
        <v>0</v>
      </c>
    </row>
    <row r="108" spans="1:5" x14ac:dyDescent="0.2">
      <c r="A108" s="55">
        <v>1124</v>
      </c>
      <c r="B108" s="139" t="s">
        <v>639</v>
      </c>
      <c r="C108" s="56">
        <v>0</v>
      </c>
      <c r="D108" s="56">
        <v>0</v>
      </c>
    </row>
    <row r="109" spans="1:5" x14ac:dyDescent="0.2">
      <c r="A109" s="55">
        <v>1124</v>
      </c>
      <c r="B109" s="139" t="s">
        <v>640</v>
      </c>
      <c r="C109" s="56">
        <v>0</v>
      </c>
      <c r="D109" s="56">
        <v>0</v>
      </c>
    </row>
    <row r="110" spans="1:5" x14ac:dyDescent="0.2">
      <c r="A110" s="55">
        <v>1122</v>
      </c>
      <c r="B110" s="139" t="s">
        <v>632</v>
      </c>
      <c r="C110" s="56">
        <v>0</v>
      </c>
      <c r="D110" s="56">
        <v>0</v>
      </c>
    </row>
    <row r="111" spans="1:5" x14ac:dyDescent="0.2">
      <c r="A111" s="55">
        <v>1122</v>
      </c>
      <c r="B111" s="139" t="s">
        <v>633</v>
      </c>
      <c r="C111" s="56">
        <v>0</v>
      </c>
      <c r="D111" s="56">
        <v>0</v>
      </c>
    </row>
    <row r="112" spans="1:5" x14ac:dyDescent="0.2">
      <c r="A112" s="55">
        <v>1122</v>
      </c>
      <c r="B112" s="139" t="s">
        <v>634</v>
      </c>
      <c r="C112" s="56">
        <v>0</v>
      </c>
      <c r="D112" s="56">
        <v>0</v>
      </c>
    </row>
    <row r="113" spans="1:4" x14ac:dyDescent="0.2">
      <c r="A113" s="55"/>
      <c r="B113" s="143" t="s">
        <v>631</v>
      </c>
      <c r="C113" s="124">
        <f>C47+C48-C102</f>
        <v>-252165.10000000009</v>
      </c>
      <c r="D113" s="124">
        <f>D47+D48-D102</f>
        <v>3193809.6</v>
      </c>
    </row>
    <row r="115" spans="1:4" x14ac:dyDescent="0.2">
      <c r="B115" s="42" t="s">
        <v>648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9055118110236221" right="0.70866141732283472" top="0.74803149606299213" bottom="0.74803149606299213" header="0.31496062992125984" footer="0.31496062992125984"/>
  <pageSetup scale="70" fitToHeight="0" orientation="portrait" r:id="rId1"/>
  <ignoredErrors>
    <ignoredError sqref="C15:D15 C61:D6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614</v>
      </c>
    </row>
    <row r="6" spans="1:2" ht="14.1" customHeight="1" x14ac:dyDescent="0.2">
      <c r="B6" s="29" t="s">
        <v>641</v>
      </c>
    </row>
    <row r="7" spans="1:2" ht="14.1" customHeight="1" x14ac:dyDescent="0.2">
      <c r="B7" s="29" t="s">
        <v>609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642</v>
      </c>
    </row>
    <row r="14" spans="1:2" x14ac:dyDescent="0.2">
      <c r="B14" s="29" t="s">
        <v>609</v>
      </c>
    </row>
    <row r="16" spans="1:2" ht="22.5" x14ac:dyDescent="0.2">
      <c r="A16" s="137" t="s">
        <v>608</v>
      </c>
      <c r="B16" s="136" t="s">
        <v>647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1874B1-1EFE-4D08-8A2D-D41BA1E3D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2022-02-17T16:53:06Z</cp:lastPrinted>
  <dcterms:created xsi:type="dcterms:W3CDTF">2012-12-11T20:36:24Z</dcterms:created>
  <dcterms:modified xsi:type="dcterms:W3CDTF">2022-02-17T20:29:09Z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